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F919EBF-80E5-4C7F-922A-93E7E7712FE5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20" i="2" s="1"/>
  <c r="H14" i="2"/>
  <c r="H9" i="2"/>
  <c r="F19" i="2" l="1"/>
  <c r="F20" i="2" s="1"/>
  <c r="F14" i="2"/>
  <c r="F9" i="2"/>
  <c r="B19" i="2" l="1"/>
  <c r="B14" i="2"/>
  <c r="B9" i="2"/>
  <c r="B20" i="2" l="1"/>
  <c r="C16" i="2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<sst xmlns="http://schemas.openxmlformats.org/spreadsheetml/2006/main" count="20" uniqueCount="20">
  <si>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Основные показатели           (в тысячах сомони)</t>
  </si>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</sst>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14" fontId="1" fillId="2" borderId="2" xfId="0" applyNumberFormat="1" applyFont="1" applyFill="1" applyBorder="1" applyAlignment="1">
      <alignment horizontal="center" vertical="center"/>
    </xf>
    <xf numFmtId="164" fontId="2" fillId="0" borderId="4" xfId="1" applyNumberFormat="1" applyFont="1" applyBorder="1"/>
    <xf numFmtId="14" fontId="1" fillId="2" borderId="6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4" xfId="1" applyNumberFormat="1" applyFont="1" applyFill="1" applyBorder="1" applyAlignment="1">
      <alignment wrapText="1"/>
    </xf>
    <xf numFmtId="164" fontId="0" fillId="0" borderId="1" xfId="1" applyNumberFormat="1" applyFont="1" applyFill="1" applyBorder="1"/>
    <xf numFmtId="164" fontId="2" fillId="0" borderId="1" xfId="0" applyNumberFormat="1" applyFont="1" applyBorder="1"/>
    <xf numFmtId="164" fontId="2" fillId="0" borderId="4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Normal="100" workbookViewId="0">
      <selection activeCell="J18" sqref="J18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4" width="10.140625" hidden="1" customWidth="1"/>
    <col min="5" max="5" width="16.42578125" customWidth="1"/>
    <col min="6" max="6" width="12.85546875" style="7" customWidth="1"/>
    <col min="7" max="7" width="10.28515625" hidden="1" customWidth="1"/>
    <col min="8" max="8" width="15.5703125" customWidth="1"/>
  </cols>
  <sheetData>
    <row r="1" spans="1:17" s="9" customFormat="1" ht="19.5" thickBot="1" x14ac:dyDescent="0.35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8" customFormat="1" ht="30" x14ac:dyDescent="0.25">
      <c r="A2" s="19" t="s">
        <v>0</v>
      </c>
      <c r="B2" s="12">
        <v>45016</v>
      </c>
      <c r="C2" s="10">
        <v>43373</v>
      </c>
      <c r="D2" s="10">
        <v>43281</v>
      </c>
      <c r="E2" s="10">
        <v>43190</v>
      </c>
      <c r="F2" s="12">
        <v>45107</v>
      </c>
      <c r="G2" s="12">
        <v>45199</v>
      </c>
      <c r="H2" s="12">
        <v>45199</v>
      </c>
    </row>
    <row r="3" spans="1:17" x14ac:dyDescent="0.25">
      <c r="A3" s="24" t="s">
        <v>2</v>
      </c>
      <c r="B3" s="25"/>
      <c r="C3" s="25"/>
      <c r="D3" s="25"/>
      <c r="E3" s="26"/>
      <c r="F3"/>
    </row>
    <row r="4" spans="1:17" x14ac:dyDescent="0.25">
      <c r="A4" s="20" t="s">
        <v>3</v>
      </c>
      <c r="B4" s="5">
        <v>214462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  <c r="F4" s="5">
        <v>170397</v>
      </c>
      <c r="G4" s="16"/>
      <c r="H4" s="5">
        <v>167112</v>
      </c>
    </row>
    <row r="5" spans="1:17" x14ac:dyDescent="0.25">
      <c r="A5" s="20" t="s">
        <v>4</v>
      </c>
      <c r="B5" s="6">
        <v>26400</v>
      </c>
      <c r="C5" s="2">
        <f>80000</f>
        <v>80000</v>
      </c>
      <c r="D5" s="2">
        <v>60000</v>
      </c>
      <c r="E5" s="2">
        <v>50000</v>
      </c>
      <c r="F5" s="6">
        <v>35000</v>
      </c>
      <c r="G5" s="16"/>
      <c r="H5" s="6">
        <v>35000</v>
      </c>
    </row>
    <row r="6" spans="1:17" x14ac:dyDescent="0.25">
      <c r="A6" s="20" t="s">
        <v>5</v>
      </c>
      <c r="B6" s="5">
        <v>156757</v>
      </c>
      <c r="C6" s="2">
        <f>7889.617</f>
        <v>7889.6170000000002</v>
      </c>
      <c r="D6" s="2">
        <v>5497.0169999999998</v>
      </c>
      <c r="E6" s="2">
        <v>881.95</v>
      </c>
      <c r="F6" s="5">
        <v>217097</v>
      </c>
      <c r="G6" s="16"/>
      <c r="H6" s="5">
        <v>238191</v>
      </c>
    </row>
    <row r="7" spans="1:17" x14ac:dyDescent="0.25">
      <c r="A7" s="20" t="s">
        <v>6</v>
      </c>
      <c r="B7" s="5">
        <v>229</v>
      </c>
      <c r="C7" s="2">
        <v>247.68899999999999</v>
      </c>
      <c r="D7" s="2">
        <v>258.57600000000002</v>
      </c>
      <c r="E7" s="2">
        <v>83.966999999999999</v>
      </c>
      <c r="F7" s="5">
        <v>235</v>
      </c>
      <c r="G7" s="2"/>
      <c r="H7" s="5">
        <v>230</v>
      </c>
    </row>
    <row r="8" spans="1:17" x14ac:dyDescent="0.25">
      <c r="A8" s="20" t="s">
        <v>7</v>
      </c>
      <c r="B8" s="5">
        <v>863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  <c r="F8" s="5">
        <v>1016</v>
      </c>
      <c r="G8" s="2"/>
      <c r="H8" s="5">
        <v>1092</v>
      </c>
    </row>
    <row r="9" spans="1:17" s="1" customFormat="1" x14ac:dyDescent="0.25">
      <c r="A9" s="21" t="s">
        <v>8</v>
      </c>
      <c r="B9" s="13">
        <f>SUM(B4:B8)</f>
        <v>398711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  <c r="F9" s="13">
        <f>SUM(F4:F8)</f>
        <v>423745</v>
      </c>
      <c r="G9" s="17"/>
      <c r="H9" s="13">
        <f>H8+H7+H6+H5+H4</f>
        <v>441625</v>
      </c>
    </row>
    <row r="10" spans="1:17" s="1" customFormat="1" x14ac:dyDescent="0.25">
      <c r="A10" s="27" t="s">
        <v>9</v>
      </c>
      <c r="B10" s="28"/>
      <c r="C10" s="29"/>
      <c r="D10" s="29"/>
      <c r="E10" s="29"/>
    </row>
    <row r="11" spans="1:17" x14ac:dyDescent="0.25">
      <c r="A11" s="22" t="s">
        <v>10</v>
      </c>
      <c r="B11" s="6">
        <v>0</v>
      </c>
      <c r="C11" s="2">
        <v>0</v>
      </c>
      <c r="D11" s="2">
        <v>0</v>
      </c>
      <c r="E11" s="2">
        <v>0</v>
      </c>
      <c r="F11" s="6">
        <v>0</v>
      </c>
      <c r="G11" s="6"/>
      <c r="H11" s="6"/>
    </row>
    <row r="12" spans="1:17" x14ac:dyDescent="0.25">
      <c r="A12" s="22" t="s">
        <v>11</v>
      </c>
      <c r="B12" s="6">
        <v>0</v>
      </c>
      <c r="C12" s="2">
        <v>0</v>
      </c>
      <c r="D12" s="2">
        <v>0</v>
      </c>
      <c r="E12" s="2">
        <v>0</v>
      </c>
      <c r="F12" s="6">
        <v>0</v>
      </c>
      <c r="G12" s="6"/>
      <c r="H12" s="6"/>
    </row>
    <row r="13" spans="1:17" x14ac:dyDescent="0.25">
      <c r="A13" s="22" t="s">
        <v>12</v>
      </c>
      <c r="B13" s="6">
        <v>43750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  <c r="F13" s="6">
        <v>65545</v>
      </c>
      <c r="G13" s="16"/>
      <c r="H13" s="6">
        <v>69825</v>
      </c>
    </row>
    <row r="14" spans="1:17" s="1" customFormat="1" x14ac:dyDescent="0.25">
      <c r="A14" s="23" t="s">
        <v>13</v>
      </c>
      <c r="B14" s="14">
        <f>SUM(B11:B13)</f>
        <v>43750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  <c r="F14" s="14">
        <f>SUM(F11:F13)</f>
        <v>65545</v>
      </c>
      <c r="G14" s="17"/>
      <c r="H14" s="14">
        <f>H13</f>
        <v>69825</v>
      </c>
    </row>
    <row r="15" spans="1:17" s="1" customFormat="1" x14ac:dyDescent="0.25">
      <c r="A15" s="27" t="s">
        <v>14</v>
      </c>
      <c r="B15" s="28"/>
      <c r="C15" s="29"/>
      <c r="D15" s="29"/>
      <c r="E15" s="29"/>
    </row>
    <row r="16" spans="1:17" x14ac:dyDescent="0.25">
      <c r="A16" s="22" t="s">
        <v>15</v>
      </c>
      <c r="B16" s="6">
        <v>345997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  <c r="F16" s="6">
        <v>346867</v>
      </c>
      <c r="G16" s="16"/>
      <c r="H16" s="6">
        <v>364541</v>
      </c>
    </row>
    <row r="17" spans="1:8" x14ac:dyDescent="0.25">
      <c r="A17" s="22" t="s">
        <v>16</v>
      </c>
      <c r="B17" s="6">
        <v>7174</v>
      </c>
      <c r="C17" s="2">
        <v>-138.928</v>
      </c>
      <c r="D17" s="2">
        <v>-138.928</v>
      </c>
      <c r="E17" s="2">
        <v>-138.928</v>
      </c>
      <c r="F17" s="6">
        <v>7174</v>
      </c>
      <c r="G17" s="6"/>
      <c r="H17" s="6">
        <v>0</v>
      </c>
    </row>
    <row r="18" spans="1:8" ht="30" x14ac:dyDescent="0.25">
      <c r="A18" s="22" t="s">
        <v>17</v>
      </c>
      <c r="B18" s="6">
        <v>1790</v>
      </c>
      <c r="C18" s="2">
        <v>595.06500000000005</v>
      </c>
      <c r="D18" s="2">
        <v>291.34500000000003</v>
      </c>
      <c r="E18" s="2">
        <v>78.891000000000005</v>
      </c>
      <c r="F18" s="6">
        <v>4159</v>
      </c>
      <c r="G18" s="16"/>
      <c r="H18" s="6">
        <v>7259</v>
      </c>
    </row>
    <row r="19" spans="1:8" s="1" customFormat="1" x14ac:dyDescent="0.25">
      <c r="A19" s="23" t="s">
        <v>18</v>
      </c>
      <c r="B19" s="14">
        <f>SUM(B16:B18)</f>
        <v>354961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  <c r="F19" s="14">
        <f>SUM(F16:F18)</f>
        <v>358200</v>
      </c>
      <c r="G19" s="17"/>
      <c r="H19" s="14">
        <f>H16+H17+H18</f>
        <v>371800</v>
      </c>
    </row>
    <row r="20" spans="1:8" s="1" customFormat="1" ht="30.75" thickBot="1" x14ac:dyDescent="0.3">
      <c r="A20" s="23" t="s">
        <v>19</v>
      </c>
      <c r="B20" s="15">
        <f>SUM(B14+B19)</f>
        <v>398711</v>
      </c>
      <c r="C20" s="11">
        <f t="shared" ref="C20:E20" si="3">C14+C19</f>
        <v>104402.224</v>
      </c>
      <c r="D20" s="11">
        <f t="shared" si="3"/>
        <v>93867.665999999997</v>
      </c>
      <c r="E20" s="11">
        <f t="shared" si="3"/>
        <v>80301.581000000006</v>
      </c>
      <c r="F20" s="15">
        <f>SUM(F14+F19)</f>
        <v>423745</v>
      </c>
      <c r="G20" s="18"/>
      <c r="H20" s="11">
        <f>H19+H14</f>
        <v>441625</v>
      </c>
    </row>
    <row r="21" spans="1:8" x14ac:dyDescent="0.25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  <c r="H21" s="4"/>
    </row>
  </sheetData>
  <mergeCells count="4">
    <mergeCell ref="A3:E3"/>
    <mergeCell ref="A10:E10"/>
    <mergeCell ref="A15:E15"/>
    <mergeCell ref="A1:Q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2023-10-02T08:46:27Z</dcterms:modified>
</cp:coreProperties>
</file>